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840" windowHeight="11925" firstSheet="1" activeTab="1"/>
  </bookViews>
  <sheets>
    <sheet name="G2TempSheet" sheetId="1" state="veryHidden" r:id="rId1"/>
    <sheet name="Fr.pyr." sheetId="2" r:id="rId2"/>
    <sheet name="XLR_NoRangeSheet" sheetId="3" state="veryHidden" r:id="rId3"/>
  </sheets>
  <definedNames>
    <definedName name="Range01" localSheetId="1">'Fr.pyr.'!$A$6:$O$12</definedName>
    <definedName name="Range01">#REF!</definedName>
    <definedName name="XLR_ERRNAMESTR" hidden="1">'XLR_NoRangeSheet'!$B$5</definedName>
    <definedName name="XLR_VERSION" hidden="1">'XLR_NoRangeSheet'!$A$5</definedName>
    <definedName name="XLRPARAMS_Title1" hidden="1">'XLR_NoRangeSheet'!$B$6</definedName>
    <definedName name="XLRPARAMS_Title2" hidden="1">'XLR_NoRangeSheet'!$C$6</definedName>
    <definedName name="XLRPARAMS_Title3" hidden="1">'XLR_NoRangeSheet'!$D$6</definedName>
    <definedName name="XLRPARAMS_Title4" hidden="1">'XLR_NoRangeSheet'!$E$6</definedName>
    <definedName name="XLRPARAMS_Title5" hidden="1">'XLR_NoRangeSheet'!$F$6</definedName>
    <definedName name="XLRPARAMS_Title6" hidden="1">'XLR_NoRangeSheet'!$G$6</definedName>
    <definedName name="XLRPARAMS_Title7" hidden="1">'XLR_NoRangeSheet'!$H$6</definedName>
    <definedName name="XLRPARAMS_Title8" hidden="1">'XLR_NoRangeSheet'!$I$6</definedName>
    <definedName name="XLRPARAMS_Title9" hidden="1">'XLR_NoRangeSheet'!$J$6</definedName>
  </definedNames>
  <calcPr fullCalcOnLoad="1"/>
</workbook>
</file>

<file path=xl/sharedStrings.xml><?xml version="1.0" encoding="utf-8"?>
<sst xmlns="http://schemas.openxmlformats.org/spreadsheetml/2006/main" count="34" uniqueCount="29">
  <si>
    <t>3.424, Developer</t>
  </si>
  <si>
    <t>№</t>
  </si>
  <si>
    <t>Б</t>
  </si>
  <si>
    <t>Процент массовый,%</t>
  </si>
  <si>
    <t>4.2, Developer  (build 122-D6)</t>
  </si>
  <si>
    <t>xlrParams</t>
  </si>
  <si>
    <t xml:space="preserve">27.07.15 12-29  Резервуар: 037     Замер: 604   </t>
  </si>
  <si>
    <t>Бензин неэтилированный  Марка: АИ-92 (л) по контракту</t>
  </si>
  <si>
    <t xml:space="preserve">  № паспорта: 1507</t>
  </si>
  <si>
    <t>FACT</t>
  </si>
  <si>
    <t>FACT1</t>
  </si>
  <si>
    <t>FACT2</t>
  </si>
  <si>
    <t>FACT3</t>
  </si>
  <si>
    <t>FACT4</t>
  </si>
  <si>
    <t>FACT5</t>
  </si>
  <si>
    <t>Ожидаемый факт</t>
  </si>
  <si>
    <t>no norm</t>
  </si>
  <si>
    <t>Mechanical impurities and water</t>
  </si>
  <si>
    <t>Quality characteristics</t>
  </si>
  <si>
    <t>Standart</t>
  </si>
  <si>
    <t xml:space="preserve">Pyrolized fraction </t>
  </si>
  <si>
    <t xml:space="preserve">10 % is distilled at the temperature, °С, not lower </t>
  </si>
  <si>
    <t xml:space="preserve">50 % is distilled at the temperature, °С, not lower </t>
  </si>
  <si>
    <t>95 % is distilled at the temperature, °С, not higher</t>
  </si>
  <si>
    <t>Concentration of actual gums, mg/100 sm3,              not more</t>
  </si>
  <si>
    <t>none</t>
  </si>
  <si>
    <t>Mass fraction of the su, of aromatic hydrocarbons, %, not more</t>
  </si>
  <si>
    <t>Density at 20°С, кг/м3</t>
  </si>
  <si>
    <t xml:space="preserve">Appendix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</si>
</sst>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color indexed="23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right" vertical="center" indent="1"/>
    </xf>
    <xf numFmtId="172" fontId="3" fillId="0" borderId="0" xfId="0" applyNumberFormat="1" applyFont="1" applyFill="1" applyBorder="1" applyAlignment="1">
      <alignment horizontal="right" vertical="center" indent="1"/>
    </xf>
    <xf numFmtId="49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12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indexed="47"/>
        </patternFill>
      </fill>
    </dxf>
    <dxf>
      <font>
        <color auto="1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s="1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C3" sqref="C3"/>
    </sheetView>
  </sheetViews>
  <sheetFormatPr defaultColWidth="9.00390625" defaultRowHeight="9" customHeight="1"/>
  <cols>
    <col min="1" max="1" width="2.125" style="0" customWidth="1"/>
    <col min="2" max="2" width="5.125" style="15" customWidth="1"/>
    <col min="3" max="3" width="48.375" style="0" customWidth="1"/>
    <col min="4" max="4" width="28.625" style="15" customWidth="1"/>
    <col min="5" max="9" width="11.875" style="0" hidden="1" customWidth="1"/>
    <col min="10" max="13" width="2.625" style="0" hidden="1" customWidth="1"/>
    <col min="14" max="15" width="2.75390625" style="0" hidden="1" customWidth="1"/>
    <col min="16" max="16" width="11.75390625" style="0" hidden="1" customWidth="1"/>
    <col min="17" max="21" width="0" style="0" hidden="1" customWidth="1"/>
    <col min="22" max="22" width="15.75390625" style="2" hidden="1" customWidth="1"/>
  </cols>
  <sheetData>
    <row r="2" ht="19.5" customHeight="1">
      <c r="D2" s="17" t="s">
        <v>28</v>
      </c>
    </row>
    <row r="3" spans="3:4" ht="25.5" customHeight="1" thickBot="1">
      <c r="C3" s="13" t="s">
        <v>20</v>
      </c>
      <c r="D3" s="16"/>
    </row>
    <row r="4" ht="13.5" customHeight="1">
      <c r="C4" s="2"/>
    </row>
    <row r="5" spans="2:22" ht="33.75" customHeight="1">
      <c r="B5" s="18" t="s">
        <v>1</v>
      </c>
      <c r="C5" s="18" t="s">
        <v>18</v>
      </c>
      <c r="D5" s="18" t="s">
        <v>19</v>
      </c>
      <c r="E5" s="10" t="str">
        <f>XLRPARAMS_Title5</f>
        <v>FACT1</v>
      </c>
      <c r="F5" s="5" t="str">
        <f>XLRPARAMS_Title6</f>
        <v>FACT2</v>
      </c>
      <c r="G5" s="5" t="str">
        <f>XLRPARAMS_Title7</f>
        <v>FACT3</v>
      </c>
      <c r="H5" s="5" t="str">
        <f>XLRPARAMS_Title8</f>
        <v>FACT4</v>
      </c>
      <c r="I5" s="5" t="str">
        <f>XLRPARAMS_Title9</f>
        <v>FACT5</v>
      </c>
      <c r="J5" s="3" t="s">
        <v>2</v>
      </c>
      <c r="K5" s="3" t="s">
        <v>2</v>
      </c>
      <c r="L5" s="3" t="s">
        <v>2</v>
      </c>
      <c r="M5" s="3" t="s">
        <v>2</v>
      </c>
      <c r="N5" s="3" t="s">
        <v>2</v>
      </c>
      <c r="O5" s="3" t="s">
        <v>2</v>
      </c>
      <c r="P5" s="5" t="s">
        <v>3</v>
      </c>
      <c r="V5" s="12" t="s">
        <v>15</v>
      </c>
    </row>
    <row r="6" spans="2:22" ht="27" customHeight="1">
      <c r="B6" s="22">
        <v>1</v>
      </c>
      <c r="C6" s="19" t="s">
        <v>21</v>
      </c>
      <c r="D6" s="20">
        <v>38</v>
      </c>
      <c r="E6" s="11" t="e">
        <f aca="true" t="shared" si="0" ref="E6:E12">cds_Work1_FACT1</f>
        <v>#NAME?</v>
      </c>
      <c r="F6" s="6" t="e">
        <f aca="true" t="shared" si="1" ref="F6:F12">cds_Work1_FACT2</f>
        <v>#NAME?</v>
      </c>
      <c r="G6" s="6" t="e">
        <f aca="true" t="shared" si="2" ref="G6:G12">cds_Work1_FACT3</f>
        <v>#NAME?</v>
      </c>
      <c r="H6" s="6" t="e">
        <f aca="true" t="shared" si="3" ref="H6:H12">cds_Work1_FACT4</f>
        <v>#NAME?</v>
      </c>
      <c r="I6" s="6" t="e">
        <f aca="true" t="shared" si="4" ref="I6:I12">cds_Work1_FACT5</f>
        <v>#NAME?</v>
      </c>
      <c r="J6" s="4" t="b">
        <v>0</v>
      </c>
      <c r="K6" s="4" t="e">
        <f aca="true" t="shared" si="5" ref="K6:K12">cds_Work1_PR_BRAK1</f>
        <v>#NAME?</v>
      </c>
      <c r="L6" s="4" t="e">
        <f aca="true" t="shared" si="6" ref="L6:L12">cds_Work1_PR_BRAK2</f>
        <v>#NAME?</v>
      </c>
      <c r="M6" s="4" t="e">
        <f aca="true" t="shared" si="7" ref="M6:M12">cds_Work1_PR_BRAK3</f>
        <v>#NAME?</v>
      </c>
      <c r="N6" s="4" t="e">
        <f aca="true" t="shared" si="8" ref="N6:N12">cds_Work1_PR_BRAK4</f>
        <v>#NAME?</v>
      </c>
      <c r="O6" s="4" t="e">
        <f aca="true" t="shared" si="9" ref="O6:O12">cds_Work1_PR_BRAK5</f>
        <v>#NAME?</v>
      </c>
      <c r="P6" s="7"/>
      <c r="V6" s="14">
        <v>95.25</v>
      </c>
    </row>
    <row r="7" spans="2:22" ht="24.75" customHeight="1">
      <c r="B7" s="23"/>
      <c r="C7" s="19" t="s">
        <v>22</v>
      </c>
      <c r="D7" s="20">
        <v>50</v>
      </c>
      <c r="E7" s="11" t="e">
        <f t="shared" si="0"/>
        <v>#NAME?</v>
      </c>
      <c r="F7" s="6" t="e">
        <f t="shared" si="1"/>
        <v>#NAME?</v>
      </c>
      <c r="G7" s="6" t="e">
        <f t="shared" si="2"/>
        <v>#NAME?</v>
      </c>
      <c r="H7" s="6" t="e">
        <f t="shared" si="3"/>
        <v>#NAME?</v>
      </c>
      <c r="I7" s="6" t="e">
        <f t="shared" si="4"/>
        <v>#NAME?</v>
      </c>
      <c r="J7" s="4" t="b">
        <v>0</v>
      </c>
      <c r="K7" s="4" t="e">
        <f t="shared" si="5"/>
        <v>#NAME?</v>
      </c>
      <c r="L7" s="4" t="e">
        <f t="shared" si="6"/>
        <v>#NAME?</v>
      </c>
      <c r="M7" s="4" t="e">
        <f t="shared" si="7"/>
        <v>#NAME?</v>
      </c>
      <c r="N7" s="4" t="e">
        <f t="shared" si="8"/>
        <v>#NAME?</v>
      </c>
      <c r="O7" s="4" t="e">
        <f t="shared" si="9"/>
        <v>#NAME?</v>
      </c>
      <c r="P7" s="7"/>
      <c r="V7" s="14">
        <v>86.5</v>
      </c>
    </row>
    <row r="8" spans="2:22" ht="27" customHeight="1">
      <c r="B8" s="24"/>
      <c r="C8" s="19" t="s">
        <v>23</v>
      </c>
      <c r="D8" s="20">
        <v>170</v>
      </c>
      <c r="E8" s="11" t="e">
        <f t="shared" si="0"/>
        <v>#NAME?</v>
      </c>
      <c r="F8" s="6" t="e">
        <f t="shared" si="1"/>
        <v>#NAME?</v>
      </c>
      <c r="G8" s="6" t="e">
        <f t="shared" si="2"/>
        <v>#NAME?</v>
      </c>
      <c r="H8" s="6" t="e">
        <f t="shared" si="3"/>
        <v>#NAME?</v>
      </c>
      <c r="I8" s="6" t="e">
        <f t="shared" si="4"/>
        <v>#NAME?</v>
      </c>
      <c r="J8" s="4" t="b">
        <v>0</v>
      </c>
      <c r="K8" s="4" t="e">
        <f t="shared" si="5"/>
        <v>#NAME?</v>
      </c>
      <c r="L8" s="4" t="e">
        <f t="shared" si="6"/>
        <v>#NAME?</v>
      </c>
      <c r="M8" s="4" t="e">
        <f t="shared" si="7"/>
        <v>#NAME?</v>
      </c>
      <c r="N8" s="4" t="e">
        <f t="shared" si="8"/>
        <v>#NAME?</v>
      </c>
      <c r="O8" s="4" t="e">
        <f t="shared" si="9"/>
        <v>#NAME?</v>
      </c>
      <c r="P8" s="7"/>
      <c r="V8" s="14">
        <v>785</v>
      </c>
    </row>
    <row r="9" spans="2:22" ht="36" customHeight="1">
      <c r="B9" s="20">
        <v>2</v>
      </c>
      <c r="C9" s="21" t="s">
        <v>24</v>
      </c>
      <c r="D9" s="20">
        <v>5</v>
      </c>
      <c r="E9" s="11" t="e">
        <f t="shared" si="0"/>
        <v>#NAME?</v>
      </c>
      <c r="F9" s="6" t="e">
        <f t="shared" si="1"/>
        <v>#NAME?</v>
      </c>
      <c r="G9" s="6" t="e">
        <f t="shared" si="2"/>
        <v>#NAME?</v>
      </c>
      <c r="H9" s="6" t="e">
        <f t="shared" si="3"/>
        <v>#NAME?</v>
      </c>
      <c r="I9" s="6" t="e">
        <f t="shared" si="4"/>
        <v>#NAME?</v>
      </c>
      <c r="J9" s="4" t="b">
        <v>0</v>
      </c>
      <c r="K9" s="4" t="e">
        <f t="shared" si="5"/>
        <v>#NAME?</v>
      </c>
      <c r="L9" s="4" t="e">
        <f t="shared" si="6"/>
        <v>#NAME?</v>
      </c>
      <c r="M9" s="4" t="e">
        <f t="shared" si="7"/>
        <v>#NAME?</v>
      </c>
      <c r="N9" s="4" t="e">
        <f t="shared" si="8"/>
        <v>#NAME?</v>
      </c>
      <c r="O9" s="4" t="e">
        <f t="shared" si="9"/>
        <v>#NAME?</v>
      </c>
      <c r="P9" s="7"/>
      <c r="V9" s="14">
        <v>40</v>
      </c>
    </row>
    <row r="10" spans="2:22" ht="30.75" customHeight="1">
      <c r="B10" s="20">
        <v>3</v>
      </c>
      <c r="C10" s="19" t="s">
        <v>17</v>
      </c>
      <c r="D10" s="20" t="s">
        <v>25</v>
      </c>
      <c r="E10" s="11" t="e">
        <f t="shared" si="0"/>
        <v>#NAME?</v>
      </c>
      <c r="F10" s="6" t="e">
        <f t="shared" si="1"/>
        <v>#NAME?</v>
      </c>
      <c r="G10" s="6" t="e">
        <f t="shared" si="2"/>
        <v>#NAME?</v>
      </c>
      <c r="H10" s="6" t="e">
        <f t="shared" si="3"/>
        <v>#NAME?</v>
      </c>
      <c r="I10" s="6" t="e">
        <f t="shared" si="4"/>
        <v>#NAME?</v>
      </c>
      <c r="J10" s="4" t="b">
        <v>0</v>
      </c>
      <c r="K10" s="4" t="e">
        <f t="shared" si="5"/>
        <v>#NAME?</v>
      </c>
      <c r="L10" s="4" t="e">
        <f t="shared" si="6"/>
        <v>#NAME?</v>
      </c>
      <c r="M10" s="4" t="e">
        <f t="shared" si="7"/>
        <v>#NAME?</v>
      </c>
      <c r="N10" s="4" t="e">
        <f t="shared" si="8"/>
        <v>#NAME?</v>
      </c>
      <c r="O10" s="4" t="e">
        <f t="shared" si="9"/>
        <v>#NAME?</v>
      </c>
      <c r="P10" s="7"/>
      <c r="V10" s="14">
        <v>45</v>
      </c>
    </row>
    <row r="11" spans="2:22" ht="38.25" customHeight="1">
      <c r="B11" s="20">
        <v>4</v>
      </c>
      <c r="C11" s="21" t="s">
        <v>26</v>
      </c>
      <c r="D11" s="20">
        <v>50</v>
      </c>
      <c r="E11" s="11" t="e">
        <f t="shared" si="0"/>
        <v>#NAME?</v>
      </c>
      <c r="F11" s="6" t="e">
        <f t="shared" si="1"/>
        <v>#NAME?</v>
      </c>
      <c r="G11" s="6" t="e">
        <f t="shared" si="2"/>
        <v>#NAME?</v>
      </c>
      <c r="H11" s="6" t="e">
        <f t="shared" si="3"/>
        <v>#NAME?</v>
      </c>
      <c r="I11" s="6" t="e">
        <f t="shared" si="4"/>
        <v>#NAME?</v>
      </c>
      <c r="J11" s="4" t="b">
        <v>0</v>
      </c>
      <c r="K11" s="4" t="e">
        <f t="shared" si="5"/>
        <v>#NAME?</v>
      </c>
      <c r="L11" s="4" t="e">
        <f t="shared" si="6"/>
        <v>#NAME?</v>
      </c>
      <c r="M11" s="4" t="e">
        <f t="shared" si="7"/>
        <v>#NAME?</v>
      </c>
      <c r="N11" s="4" t="e">
        <f t="shared" si="8"/>
        <v>#NAME?</v>
      </c>
      <c r="O11" s="4" t="e">
        <f t="shared" si="9"/>
        <v>#NAME?</v>
      </c>
      <c r="P11" s="8"/>
      <c r="V11" s="14">
        <v>128</v>
      </c>
    </row>
    <row r="12" spans="2:22" ht="24.75" customHeight="1">
      <c r="B12" s="20">
        <v>5</v>
      </c>
      <c r="C12" s="19" t="s">
        <v>27</v>
      </c>
      <c r="D12" s="20" t="s">
        <v>16</v>
      </c>
      <c r="E12" s="11" t="e">
        <f t="shared" si="0"/>
        <v>#NAME?</v>
      </c>
      <c r="F12" s="6" t="e">
        <f t="shared" si="1"/>
        <v>#NAME?</v>
      </c>
      <c r="G12" s="6" t="e">
        <f t="shared" si="2"/>
        <v>#NAME?</v>
      </c>
      <c r="H12" s="6" t="e">
        <f t="shared" si="3"/>
        <v>#NAME?</v>
      </c>
      <c r="I12" s="6" t="e">
        <f t="shared" si="4"/>
        <v>#NAME?</v>
      </c>
      <c r="J12" s="4" t="b">
        <v>0</v>
      </c>
      <c r="K12" s="4" t="e">
        <f t="shared" si="5"/>
        <v>#NAME?</v>
      </c>
      <c r="L12" s="4" t="e">
        <f t="shared" si="6"/>
        <v>#NAME?</v>
      </c>
      <c r="M12" s="4" t="e">
        <f t="shared" si="7"/>
        <v>#NAME?</v>
      </c>
      <c r="N12" s="4" t="e">
        <f t="shared" si="8"/>
        <v>#NAME?</v>
      </c>
      <c r="O12" s="4" t="e">
        <f t="shared" si="9"/>
        <v>#NAME?</v>
      </c>
      <c r="V12" s="14">
        <v>1</v>
      </c>
    </row>
  </sheetData>
  <sheetProtection/>
  <mergeCells count="1">
    <mergeCell ref="B6:B8"/>
  </mergeCells>
  <conditionalFormatting sqref="B6:D6 C7:D8 J6:O12 V6:V12 B9:D12">
    <cfRule type="expression" priority="2" dxfId="11" stopIfTrue="1">
      <formula>$O6=1</formula>
    </cfRule>
  </conditionalFormatting>
  <conditionalFormatting sqref="I6:I12">
    <cfRule type="expression" priority="3" dxfId="11" stopIfTrue="1">
      <formula>$O6=TRUE</formula>
    </cfRule>
  </conditionalFormatting>
  <conditionalFormatting sqref="E6:E12">
    <cfRule type="expression" priority="4" dxfId="11" stopIfTrue="1">
      <formula>$K6=TRUE</formula>
    </cfRule>
  </conditionalFormatting>
  <conditionalFormatting sqref="F6:F12">
    <cfRule type="expression" priority="5" dxfId="11" stopIfTrue="1">
      <formula>$L6=TRUE</formula>
    </cfRule>
  </conditionalFormatting>
  <conditionalFormatting sqref="G6:G12">
    <cfRule type="expression" priority="6" dxfId="11" stopIfTrue="1">
      <formula>$M6=TRUE</formula>
    </cfRule>
  </conditionalFormatting>
  <conditionalFormatting sqref="H6:H12">
    <cfRule type="expression" priority="7" dxfId="11" stopIfTrue="1">
      <formula>$N6=TRUE</formula>
    </cfRule>
  </conditionalFormatting>
  <conditionalFormatting sqref="P6">
    <cfRule type="expression" priority="8" dxfId="11" stopIfTrue="1">
      <formula>#REF!=1</formula>
    </cfRule>
  </conditionalFormatting>
  <conditionalFormatting sqref="P7">
    <cfRule type="expression" priority="9" dxfId="11" stopIfTrue="1">
      <formula>#REF!=1</formula>
    </cfRule>
  </conditionalFormatting>
  <conditionalFormatting sqref="P9">
    <cfRule type="expression" priority="16" dxfId="11" stopIfTrue="1">
      <formula>'Fr.pyr.'!#REF!=1</formula>
    </cfRule>
  </conditionalFormatting>
  <conditionalFormatting sqref="P8">
    <cfRule type="expression" priority="17" dxfId="11" stopIfTrue="1">
      <formula>'Fr.pyr.'!#REF!=1</formula>
    </cfRule>
  </conditionalFormatting>
  <conditionalFormatting sqref="P10:P11">
    <cfRule type="expression" priority="26" dxfId="11" stopIfTrue="1">
      <formula>'Fr.pyr.'!#REF!=1</formula>
    </cfRule>
  </conditionalFormatting>
  <printOptions/>
  <pageMargins left="0.5905511811023623" right="0.3937007874015748" top="0.3937007874015748" bottom="0.31496062992125984" header="0.5118110236220472" footer="0.5118110236220472"/>
  <pageSetup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J6"/>
  <sheetViews>
    <sheetView zoomScalePageLayoutView="0" workbookViewId="0" topLeftCell="A1">
      <selection activeCell="A30005" sqref="A30005:Q30006"/>
    </sheetView>
  </sheetViews>
  <sheetFormatPr defaultColWidth="9.00390625" defaultRowHeight="12.75"/>
  <sheetData>
    <row r="5" spans="1:2" ht="12.75">
      <c r="A5" s="1" t="s">
        <v>4</v>
      </c>
      <c r="B5" t="e">
        <f>XLR_ERRNAME</f>
        <v>#NAME?</v>
      </c>
    </row>
    <row r="6" spans="1:10" ht="12.75">
      <c r="A6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NAFTAN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Гладилович С.В.</dc:creator>
  <cp:keywords/>
  <dc:description/>
  <cp:lastModifiedBy>Ладо Виолетта</cp:lastModifiedBy>
  <cp:lastPrinted>2018-03-16T07:43:00Z</cp:lastPrinted>
  <dcterms:created xsi:type="dcterms:W3CDTF">2001-03-20T10:06:12Z</dcterms:created>
  <dcterms:modified xsi:type="dcterms:W3CDTF">2018-06-05T08:12:46Z</dcterms:modified>
  <cp:category/>
  <cp:version/>
  <cp:contentType/>
  <cp:contentStatus/>
</cp:coreProperties>
</file>